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15" documentId="8_{965FC3A4-D59F-4CC5-8356-6A0E05798FF2}" xr6:coauthVersionLast="47" xr6:coauthVersionMax="47" xr10:uidLastSave="{53DDA286-1972-4788-A588-8613A5AAEF47}"/>
  <bookViews>
    <workbookView xWindow="-110" yWindow="-110" windowWidth="19420" windowHeight="10420" xr2:uid="{40F761D3-2FB8-4B06-B9E5-CFF2AEE7269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D93" i="1"/>
  <c r="D87" i="1"/>
  <c r="D85" i="1"/>
  <c r="D84" i="1"/>
  <c r="C93" i="1"/>
  <c r="C87" i="1"/>
  <c r="C85" i="1"/>
  <c r="C84" i="1"/>
  <c r="C91" i="1" s="1"/>
  <c r="C98" i="1" s="1"/>
  <c r="B97" i="1"/>
  <c r="B93" i="1"/>
  <c r="D97" i="1"/>
  <c r="D96" i="1"/>
  <c r="D95" i="1"/>
  <c r="D94" i="1"/>
  <c r="C97" i="1"/>
  <c r="C96" i="1"/>
  <c r="C95" i="1"/>
  <c r="C94" i="1"/>
  <c r="B96" i="1"/>
  <c r="B95" i="1"/>
  <c r="B94" i="1"/>
  <c r="D86" i="1"/>
  <c r="C86" i="1"/>
  <c r="B84" i="1"/>
  <c r="B91" i="1" s="1"/>
  <c r="B87" i="1"/>
  <c r="B86" i="1"/>
  <c r="B85" i="1"/>
  <c r="D102" i="1" l="1"/>
  <c r="C104" i="1"/>
  <c r="C92" i="1"/>
  <c r="C99" i="1" s="1"/>
  <c r="B98" i="1"/>
  <c r="D88" i="1"/>
  <c r="C88" i="1"/>
  <c r="C89" i="1" s="1"/>
  <c r="D92" i="1" l="1"/>
  <c r="D99" i="1" s="1"/>
  <c r="D91" i="1"/>
  <c r="D89" i="1"/>
  <c r="C103" i="1"/>
  <c r="C101" i="1" s="1"/>
  <c r="D98" i="1" l="1"/>
  <c r="D104" i="1"/>
  <c r="D103" i="1"/>
  <c r="D101" i="1" s="1"/>
</calcChain>
</file>

<file path=xl/sharedStrings.xml><?xml version="1.0" encoding="utf-8"?>
<sst xmlns="http://schemas.openxmlformats.org/spreadsheetml/2006/main" count="125" uniqueCount="85">
  <si>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</si>
  <si>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</si>
  <si>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</si>
  <si>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</si>
  <si>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</si>
  <si>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</si>
  <si>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Année 2021</t>
  </si>
  <si>
    <t>Année 2022</t>
  </si>
  <si>
    <t>Electricité heures creuses si le tarif le prévoit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</si>
  <si>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</si>
  <si>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</si>
  <si>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</si>
  <si>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</si>
  <si>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 xml:space="preserve">DONNEES A SAISIR </t>
  </si>
  <si>
    <t>Services (logiciels...)</t>
  </si>
  <si>
    <t>Immobiliers et gros travaux</t>
  </si>
  <si>
    <t>Achat spécifique 1</t>
  </si>
  <si>
    <t>Achat spécifique 2</t>
  </si>
  <si>
    <t>Poids unitaire moyen 2021 en  kg éq CO2</t>
  </si>
  <si>
    <t>Poids unitaire moyen 2022 en  kg éq CO2</t>
  </si>
  <si>
    <t>Machines et équipements</t>
  </si>
  <si>
    <t>Véhicules automobiles</t>
  </si>
  <si>
    <t>Année 2023</t>
  </si>
  <si>
    <t>Poids unitaire moyen 2023 en  kg éq CO2</t>
  </si>
  <si>
    <t>Chiffre d’affaires hors taxe en euros</t>
  </si>
  <si>
    <t>Chiffre d’affaires hors taxe en euros corrigé</t>
  </si>
  <si>
    <t>Emission unitaire moyenne par €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</si>
  <si>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</si>
  <si>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</si>
  <si>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</si>
  <si>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</si>
  <si>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</si>
  <si>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</si>
  <si>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</si>
  <si>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</si>
  <si>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</si>
  <si>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</si>
  <si>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</si>
  <si>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Emission annuelle transmise avec les ventes</t>
  </si>
  <si>
    <t>Solde de la balance des émissions</t>
  </si>
  <si>
    <t>dont  Achat spécifique 1</t>
  </si>
  <si>
    <t>dont  Achat spécifique 2</t>
  </si>
  <si>
    <t>dont  Immobilisation</t>
  </si>
  <si>
    <t>dont Achats non significatifs</t>
  </si>
  <si>
    <t xml:space="preserve">Ecart en % à la moyenne de la branche </t>
  </si>
  <si>
    <t xml:space="preserve">Ecart en % à l’année précédente </t>
  </si>
  <si>
    <t>BALANCE DES EMISSSIONS DE L'ANNEE (kg éq. CO2)</t>
  </si>
  <si>
    <t>Report du rapport d’expert en kg éq. CO2</t>
  </si>
  <si>
    <t>Montant du correctif pour évolution des paramètres scientifiques à ajouter au report du rapport d'expert en kg éq.CO2</t>
  </si>
  <si>
    <t>dont Achats hors énergie (scope 3 amont)</t>
  </si>
  <si>
    <t>4- Variation moyenne des prix de l'entreprise en % </t>
  </si>
  <si>
    <t>1.1- Processus de combustion</t>
  </si>
  <si>
    <t>1.2- Autres processus de production</t>
  </si>
  <si>
    <t>2.1.1 Electricité</t>
  </si>
  <si>
    <t xml:space="preserve">2- Emission des Achats </t>
  </si>
  <si>
    <t xml:space="preserve">2.1.3 Immobilisations significatives </t>
  </si>
  <si>
    <t>3 - Emission moyenne de la branche d'activité en kg éq. CO2/€ (donnée à l'étape 2 du tutoriel)</t>
  </si>
  <si>
    <t>sans objet l'année 1</t>
  </si>
  <si>
    <t>5- Impact d'éventuels partenariats de décarbonation</t>
  </si>
  <si>
    <t>dont Achats d'électricité (scope 2)</t>
  </si>
  <si>
    <t>PERFORMANCE EN EMISSIONS DES VENTES</t>
  </si>
  <si>
    <t>dont énergie et processus de production</t>
  </si>
  <si>
    <t>PERFORMANCES DE DECARBONATION</t>
  </si>
  <si>
    <t xml:space="preserve">Décarbonation de productivité des chaines de fournisseurs (orientée par le sourcing de l’entreprise) </t>
  </si>
  <si>
    <t xml:space="preserve">Décarbonation de productivité de l’entreprise </t>
  </si>
  <si>
    <t>Total euros des factures corrigé</t>
  </si>
  <si>
    <t>Variation moyenne des prix achats non significatifs en %</t>
  </si>
  <si>
    <t>Variation moyenne des prix achat spécifique 1 en %</t>
  </si>
  <si>
    <t>Variation moyenne des prix achat spécifique 2 en %</t>
  </si>
  <si>
    <t>Emission unitaire moyenne par € corrigé</t>
  </si>
  <si>
    <t>Décarbonation des clients finaux</t>
  </si>
  <si>
    <t>1- Emission directes</t>
  </si>
  <si>
    <t>2.1 Achats significatifs pour la mesure de l'émission unitaire</t>
  </si>
  <si>
    <t>2.1.2 Achats spécifiques, de branches imposées par la méthode ou choisies par l’entreprise (étape 2 du tutoriel)</t>
  </si>
  <si>
    <t>Emission unitaire moyenne de référence en kg éq CO2/€</t>
  </si>
  <si>
    <t>2.2 Achats non significatifs pour la mesure de l'émission unitaire</t>
  </si>
  <si>
    <t>Emission unitaire moyenne de référence "Achats non significatifs" en kg éq CO2/€ (donnée à l'étape 2 du tutoriel)</t>
  </si>
  <si>
    <t>Emission de la production (émissions directes et achat)</t>
  </si>
  <si>
    <t>dont Emissions directes et Achats de combustibles</t>
  </si>
  <si>
    <t>(dont décarbonation de capacité, influencée par l’entreprise)</t>
  </si>
  <si>
    <t>sans objet l'année 2</t>
  </si>
  <si>
    <t>7- Variation en volume de la taille du marché en %</t>
  </si>
  <si>
    <t>sans objet l'année 3</t>
  </si>
  <si>
    <t>sans objet l'année 4</t>
  </si>
  <si>
    <t>6- Décarbonation apportées par les filiales et financements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</si>
</sst>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name val="Aptos"/>
      <family val="2"/>
    </font>
    <font>
      <sz val="11"/>
      <color rgb="FF00B0F0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left" wrapText="1" indent="2"/>
    </xf>
    <xf numFmtId="0" fontId="1" fillId="0" borderId="0" xfId="0" applyFont="1" applyFill="1"/>
    <xf numFmtId="1" fontId="1" fillId="0" borderId="0" xfId="0" applyNumberFormat="1" applyFont="1" applyFill="1"/>
    <xf numFmtId="0" fontId="7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0" fontId="8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105"/>
  <sheetViews>
    <sheetView tabSelected="1" zoomScale="110" zoomScaleNormal="110" workbookViewId="0">
      <pane ySplit="1" topLeftCell="A2" activePane="bottomLeft" state="frozen"/>
      <selection pane="bottomLeft" activeCell="B2" sqref="B2"/>
    </sheetView>
  </sheetViews>
  <sheetFormatPr baseColWidth="10" defaultRowHeight="14.5" x14ac:dyDescent="0.35"/>
  <cols>
    <col min="1" max="1" width="58.54296875" style="11" customWidth="1"/>
    <col min="2" max="2" width="24.453125" style="22" bestFit="1" customWidth="1"/>
    <col min="3" max="3" width="11.1796875" style="22" bestFit="1" customWidth="1"/>
    <col min="4" max="4" width="10.90625" style="22"/>
    <col min="5" max="5" width="10.90625" style="2"/>
    <col min="6" max="6" width="10.90625" style="3" customWidth="1"/>
  </cols>
  <sheetData>
    <row r="1" spans="1:7" ht="72.5" x14ac:dyDescent="0.35">
      <c r="B1" s="22" t="s">
        <v>6</v>
      </c>
      <c r="C1" s="22" t="s">
        <v>7</v>
      </c>
      <c r="D1" s="22" t="s">
        <v>22</v>
      </c>
      <c r="E1" s="4" t="s">
        <v>18</v>
      </c>
      <c r="F1" s="4" t="s">
        <v>19</v>
      </c>
      <c r="G1" s="4" t="s">
        <v>23</v>
      </c>
    </row>
    <row r="2" spans="1:7" x14ac:dyDescent="0.35">
      <c r="A2" s="12" t="s">
        <v>13</v>
      </c>
      <c r="E2" s="4"/>
      <c r="F2" s="4"/>
    </row>
    <row r="3" spans="1:7" x14ac:dyDescent="0.35">
      <c r="A3" s="11" t="s">
        <v>24</v>
      </c>
      <c r="E3" s="4"/>
      <c r="F3" s="4"/>
    </row>
    <row r="4" spans="1:7" x14ac:dyDescent="0.35">
      <c r="A4" s="11" t="s">
        <v>25</v>
      </c>
      <c r="C4" s="23"/>
      <c r="D4" s="23"/>
    </row>
    <row r="5" spans="1:7" x14ac:dyDescent="0.35">
      <c r="A5" s="12" t="s">
        <v>71</v>
      </c>
    </row>
    <row r="6" spans="1:7" x14ac:dyDescent="0.35">
      <c r="A6" s="12" t="s">
        <v>51</v>
      </c>
    </row>
    <row r="7" spans="1:7" x14ac:dyDescent="0.35">
      <c r="A7" s="13" t="s">
        <v>0</v>
      </c>
      <c r="F7" s="7"/>
    </row>
    <row r="8" spans="1:7" x14ac:dyDescent="0.35">
      <c r="A8" s="11" t="s">
        <v>27</v>
      </c>
      <c r="F8" s="7"/>
    </row>
    <row r="9" spans="1:7" x14ac:dyDescent="0.35">
      <c r="A9" s="14" t="s">
        <v>29</v>
      </c>
      <c r="F9" s="7"/>
    </row>
    <row r="10" spans="1:7" x14ac:dyDescent="0.35">
      <c r="A10" s="14" t="s">
        <v>10</v>
      </c>
      <c r="E10" s="2">
        <v>2.2000000000000002</v>
      </c>
      <c r="F10" s="2">
        <v>2.2000000000000002</v>
      </c>
      <c r="G10" s="2">
        <v>2.2000000000000002</v>
      </c>
    </row>
    <row r="11" spans="1:7" x14ac:dyDescent="0.35">
      <c r="A11" s="13" t="s">
        <v>4</v>
      </c>
    </row>
    <row r="12" spans="1:7" x14ac:dyDescent="0.35">
      <c r="A12" s="11" t="s">
        <v>27</v>
      </c>
    </row>
    <row r="13" spans="1:7" x14ac:dyDescent="0.35">
      <c r="A13" s="14" t="s">
        <v>30</v>
      </c>
    </row>
    <row r="14" spans="1:7" x14ac:dyDescent="0.35">
      <c r="A14" s="14" t="s">
        <v>12</v>
      </c>
      <c r="E14" s="2">
        <v>2.6</v>
      </c>
      <c r="F14" s="2">
        <v>2.6</v>
      </c>
      <c r="G14" s="2">
        <v>2.6</v>
      </c>
    </row>
    <row r="15" spans="1:7" x14ac:dyDescent="0.35">
      <c r="A15" s="13" t="s">
        <v>5</v>
      </c>
    </row>
    <row r="16" spans="1:7" x14ac:dyDescent="0.35">
      <c r="A16" s="11" t="s">
        <v>27</v>
      </c>
    </row>
    <row r="17" spans="1:7" x14ac:dyDescent="0.35">
      <c r="A17" s="14" t="s">
        <v>30</v>
      </c>
    </row>
    <row r="18" spans="1:7" x14ac:dyDescent="0.35">
      <c r="A18" s="14" t="s">
        <v>12</v>
      </c>
      <c r="E18" s="2">
        <v>2.2999999999999998</v>
      </c>
      <c r="F18" s="2">
        <v>2.2999999999999998</v>
      </c>
      <c r="G18" s="2">
        <v>2.2999999999999998</v>
      </c>
    </row>
    <row r="19" spans="1:7" x14ac:dyDescent="0.35">
      <c r="A19" s="13" t="s">
        <v>1</v>
      </c>
    </row>
    <row r="20" spans="1:7" x14ac:dyDescent="0.35">
      <c r="A20" s="14" t="s">
        <v>27</v>
      </c>
    </row>
    <row r="21" spans="1:7" x14ac:dyDescent="0.35">
      <c r="A21" s="14" t="s">
        <v>31</v>
      </c>
    </row>
    <row r="22" spans="1:7" x14ac:dyDescent="0.35">
      <c r="A22" s="14" t="s">
        <v>11</v>
      </c>
      <c r="E22" s="2">
        <v>2.5</v>
      </c>
      <c r="F22" s="2">
        <v>2.5</v>
      </c>
      <c r="G22" s="2">
        <v>2.5</v>
      </c>
    </row>
    <row r="23" spans="1:7" x14ac:dyDescent="0.35">
      <c r="A23" s="16" t="s">
        <v>52</v>
      </c>
    </row>
    <row r="24" spans="1:7" x14ac:dyDescent="0.35">
      <c r="A24" s="14" t="s">
        <v>47</v>
      </c>
    </row>
    <row r="25" spans="1:7" ht="29" x14ac:dyDescent="0.35">
      <c r="A25" s="14" t="s">
        <v>48</v>
      </c>
    </row>
    <row r="26" spans="1:7" x14ac:dyDescent="0.35">
      <c r="A26" s="20" t="s">
        <v>54</v>
      </c>
    </row>
    <row r="27" spans="1:7" x14ac:dyDescent="0.35">
      <c r="A27" s="20" t="s">
        <v>72</v>
      </c>
    </row>
    <row r="28" spans="1:7" s="1" customFormat="1" x14ac:dyDescent="0.35">
      <c r="A28" s="20" t="s">
        <v>53</v>
      </c>
      <c r="B28" s="22"/>
      <c r="C28" s="22"/>
      <c r="D28" s="22"/>
      <c r="F28" s="5"/>
    </row>
    <row r="29" spans="1:7" x14ac:dyDescent="0.35">
      <c r="A29" s="12" t="s">
        <v>8</v>
      </c>
    </row>
    <row r="30" spans="1:7" x14ac:dyDescent="0.35">
      <c r="A30" s="14" t="s">
        <v>27</v>
      </c>
      <c r="F30" s="7"/>
    </row>
    <row r="31" spans="1:7" x14ac:dyDescent="0.35">
      <c r="A31" s="14" t="s">
        <v>28</v>
      </c>
      <c r="F31" s="7"/>
    </row>
    <row r="32" spans="1:7" x14ac:dyDescent="0.35">
      <c r="A32" s="14" t="s">
        <v>9</v>
      </c>
      <c r="E32" s="2">
        <v>0.01</v>
      </c>
      <c r="F32" s="2">
        <v>0.01</v>
      </c>
      <c r="G32" s="2">
        <v>0.01</v>
      </c>
    </row>
    <row r="33" spans="1:7" x14ac:dyDescent="0.35">
      <c r="A33" s="13" t="s">
        <v>3</v>
      </c>
    </row>
    <row r="34" spans="1:7" x14ac:dyDescent="0.35">
      <c r="A34" s="14" t="s">
        <v>27</v>
      </c>
      <c r="F34" s="7"/>
    </row>
    <row r="35" spans="1:7" x14ac:dyDescent="0.35">
      <c r="A35" s="14" t="s">
        <v>28</v>
      </c>
      <c r="F35" s="7"/>
    </row>
    <row r="36" spans="1:7" x14ac:dyDescent="0.35">
      <c r="A36" s="14" t="s">
        <v>9</v>
      </c>
      <c r="E36" s="2">
        <v>0.1</v>
      </c>
      <c r="F36" s="2">
        <v>0.1</v>
      </c>
      <c r="G36" s="2">
        <v>0.1</v>
      </c>
    </row>
    <row r="37" spans="1:7" ht="29" x14ac:dyDescent="0.35">
      <c r="A37" s="20" t="s">
        <v>73</v>
      </c>
    </row>
    <row r="38" spans="1:7" x14ac:dyDescent="0.35">
      <c r="A38" s="13" t="s">
        <v>16</v>
      </c>
    </row>
    <row r="39" spans="1:7" x14ac:dyDescent="0.35">
      <c r="A39" s="14" t="s">
        <v>67</v>
      </c>
      <c r="B39" s="22" t="s">
        <v>57</v>
      </c>
    </row>
    <row r="40" spans="1:7" x14ac:dyDescent="0.35">
      <c r="A40" s="15" t="s">
        <v>74</v>
      </c>
    </row>
    <row r="41" spans="1:7" x14ac:dyDescent="0.35">
      <c r="A41" s="15" t="s">
        <v>32</v>
      </c>
    </row>
    <row r="42" spans="1:7" x14ac:dyDescent="0.35">
      <c r="A42" s="15" t="s">
        <v>33</v>
      </c>
    </row>
    <row r="43" spans="1:7" x14ac:dyDescent="0.35">
      <c r="A43" s="15" t="s">
        <v>34</v>
      </c>
    </row>
    <row r="44" spans="1:7" s="1" customFormat="1" x14ac:dyDescent="0.35">
      <c r="A44" s="15" t="s">
        <v>65</v>
      </c>
      <c r="B44" s="22" t="s">
        <v>57</v>
      </c>
      <c r="C44" s="22"/>
      <c r="D44" s="22"/>
      <c r="E44" s="19"/>
      <c r="F44" s="5"/>
    </row>
    <row r="45" spans="1:7" x14ac:dyDescent="0.35">
      <c r="A45" s="13" t="s">
        <v>17</v>
      </c>
    </row>
    <row r="46" spans="1:7" x14ac:dyDescent="0.35">
      <c r="A46" s="14" t="s">
        <v>68</v>
      </c>
      <c r="B46" s="22" t="s">
        <v>57</v>
      </c>
    </row>
    <row r="47" spans="1:7" x14ac:dyDescent="0.35">
      <c r="A47" s="15" t="s">
        <v>74</v>
      </c>
    </row>
    <row r="48" spans="1:7" x14ac:dyDescent="0.35">
      <c r="A48" s="15" t="s">
        <v>32</v>
      </c>
    </row>
    <row r="49" spans="1:7" x14ac:dyDescent="0.35">
      <c r="A49" s="15" t="s">
        <v>33</v>
      </c>
    </row>
    <row r="50" spans="1:7" x14ac:dyDescent="0.35">
      <c r="A50" s="15" t="s">
        <v>34</v>
      </c>
    </row>
    <row r="51" spans="1:7" s="1" customFormat="1" x14ac:dyDescent="0.35">
      <c r="A51" s="15" t="s">
        <v>65</v>
      </c>
      <c r="B51" s="22" t="s">
        <v>57</v>
      </c>
      <c r="C51" s="22"/>
      <c r="D51" s="22"/>
      <c r="E51" s="19"/>
      <c r="F51" s="5"/>
    </row>
    <row r="52" spans="1:7" x14ac:dyDescent="0.35">
      <c r="A52" s="12" t="s">
        <v>55</v>
      </c>
    </row>
    <row r="53" spans="1:7" x14ac:dyDescent="0.35">
      <c r="A53" s="12" t="s">
        <v>20</v>
      </c>
      <c r="E53" s="8"/>
    </row>
    <row r="54" spans="1:7" ht="29" x14ac:dyDescent="0.35">
      <c r="A54" s="14" t="s">
        <v>35</v>
      </c>
      <c r="E54" s="8">
        <v>0.28999999999999998</v>
      </c>
      <c r="F54" s="2">
        <v>0.28999999999999998</v>
      </c>
      <c r="G54" s="8">
        <v>0.28999999999999998</v>
      </c>
    </row>
    <row r="55" spans="1:7" ht="29" x14ac:dyDescent="0.35">
      <c r="A55" s="14" t="s">
        <v>36</v>
      </c>
    </row>
    <row r="56" spans="1:7" ht="29" x14ac:dyDescent="0.35">
      <c r="A56" s="14" t="s">
        <v>37</v>
      </c>
    </row>
    <row r="57" spans="1:7" x14ac:dyDescent="0.35">
      <c r="A57" s="12" t="s">
        <v>21</v>
      </c>
    </row>
    <row r="58" spans="1:7" ht="29" x14ac:dyDescent="0.35">
      <c r="A58" s="14" t="s">
        <v>35</v>
      </c>
      <c r="E58" s="2">
        <v>0.36</v>
      </c>
      <c r="F58" s="2">
        <v>0.36</v>
      </c>
      <c r="G58" s="2">
        <v>0.36</v>
      </c>
    </row>
    <row r="59" spans="1:7" ht="29" x14ac:dyDescent="0.35">
      <c r="A59" s="14" t="s">
        <v>36</v>
      </c>
    </row>
    <row r="60" spans="1:7" ht="29" x14ac:dyDescent="0.35">
      <c r="A60" s="14" t="s">
        <v>37</v>
      </c>
    </row>
    <row r="61" spans="1:7" x14ac:dyDescent="0.35">
      <c r="A61" s="12" t="s">
        <v>14</v>
      </c>
    </row>
    <row r="62" spans="1:7" ht="29" x14ac:dyDescent="0.35">
      <c r="A62" s="14" t="s">
        <v>35</v>
      </c>
      <c r="E62" s="2">
        <v>0.06</v>
      </c>
      <c r="F62" s="2">
        <v>0.06</v>
      </c>
      <c r="G62" s="2">
        <v>0.06</v>
      </c>
    </row>
    <row r="63" spans="1:7" ht="29" x14ac:dyDescent="0.35">
      <c r="A63" s="14" t="s">
        <v>36</v>
      </c>
    </row>
    <row r="64" spans="1:7" ht="29" x14ac:dyDescent="0.35">
      <c r="A64" s="14" t="s">
        <v>37</v>
      </c>
    </row>
    <row r="65" spans="1:7" x14ac:dyDescent="0.35">
      <c r="A65" s="12" t="s">
        <v>15</v>
      </c>
    </row>
    <row r="66" spans="1:7" ht="29" x14ac:dyDescent="0.35">
      <c r="A66" s="14" t="s">
        <v>35</v>
      </c>
      <c r="E66" s="2">
        <v>0.24</v>
      </c>
      <c r="F66" s="3">
        <v>0.24</v>
      </c>
      <c r="G66" s="2">
        <v>0.24</v>
      </c>
    </row>
    <row r="67" spans="1:7" ht="29" x14ac:dyDescent="0.35">
      <c r="A67" s="14" t="s">
        <v>36</v>
      </c>
    </row>
    <row r="68" spans="1:7" ht="29" x14ac:dyDescent="0.35">
      <c r="A68" s="14" t="s">
        <v>37</v>
      </c>
    </row>
    <row r="69" spans="1:7" x14ac:dyDescent="0.35">
      <c r="A69" s="13" t="s">
        <v>75</v>
      </c>
    </row>
    <row r="70" spans="1:7" x14ac:dyDescent="0.35">
      <c r="A70" s="14" t="s">
        <v>66</v>
      </c>
      <c r="B70" s="22" t="s">
        <v>57</v>
      </c>
    </row>
    <row r="71" spans="1:7" ht="29" x14ac:dyDescent="0.35">
      <c r="A71" s="14" t="s">
        <v>76</v>
      </c>
      <c r="B71" s="24"/>
      <c r="C71" s="24"/>
      <c r="D71" s="24"/>
    </row>
    <row r="72" spans="1:7" x14ac:dyDescent="0.35">
      <c r="A72" s="14" t="s">
        <v>27</v>
      </c>
    </row>
    <row r="73" spans="1:7" x14ac:dyDescent="0.35">
      <c r="A73" s="11" t="s">
        <v>33</v>
      </c>
    </row>
    <row r="74" spans="1:7" x14ac:dyDescent="0.35">
      <c r="A74" s="11" t="s">
        <v>2</v>
      </c>
    </row>
    <row r="75" spans="1:7" s="1" customFormat="1" x14ac:dyDescent="0.35">
      <c r="A75" s="11" t="s">
        <v>65</v>
      </c>
      <c r="B75" s="22" t="s">
        <v>57</v>
      </c>
      <c r="C75" s="22"/>
      <c r="D75" s="22"/>
      <c r="E75" s="19"/>
      <c r="F75" s="5"/>
    </row>
    <row r="76" spans="1:7" s="1" customFormat="1" ht="29" x14ac:dyDescent="0.35">
      <c r="A76" s="16" t="s">
        <v>56</v>
      </c>
      <c r="B76" s="22"/>
      <c r="C76" s="22"/>
      <c r="D76" s="22"/>
      <c r="F76" s="5"/>
    </row>
    <row r="77" spans="1:7" x14ac:dyDescent="0.35">
      <c r="A77" s="16" t="s">
        <v>50</v>
      </c>
      <c r="B77" s="22" t="s">
        <v>57</v>
      </c>
      <c r="E77" s="4"/>
      <c r="F77" s="4"/>
    </row>
    <row r="78" spans="1:7" x14ac:dyDescent="0.35">
      <c r="A78" s="16" t="s">
        <v>58</v>
      </c>
      <c r="B78" s="22" t="s">
        <v>57</v>
      </c>
      <c r="E78" s="4"/>
      <c r="F78" s="4"/>
    </row>
    <row r="79" spans="1:7" x14ac:dyDescent="0.35">
      <c r="A79" s="16" t="s">
        <v>84</v>
      </c>
      <c r="B79" s="22" t="s">
        <v>57</v>
      </c>
      <c r="E79" s="4"/>
      <c r="F79" s="4"/>
    </row>
    <row r="80" spans="1:7" x14ac:dyDescent="0.35">
      <c r="A80" s="16" t="s">
        <v>81</v>
      </c>
      <c r="B80" s="22" t="s">
        <v>57</v>
      </c>
      <c r="E80" s="4"/>
      <c r="F80" s="4"/>
    </row>
    <row r="81" spans="1:6" x14ac:dyDescent="0.35">
      <c r="A81" s="16"/>
      <c r="E81" s="4"/>
      <c r="F81" s="4"/>
    </row>
    <row r="82" spans="1:6" x14ac:dyDescent="0.35">
      <c r="A82" s="16"/>
      <c r="E82" s="4"/>
      <c r="F82" s="4"/>
    </row>
    <row r="83" spans="1:6" x14ac:dyDescent="0.35">
      <c r="A83" s="16" t="s">
        <v>46</v>
      </c>
    </row>
    <row r="84" spans="1:6" x14ac:dyDescent="0.35">
      <c r="A84" s="14" t="s">
        <v>77</v>
      </c>
      <c r="B84" s="22">
        <f>(B30+(B32*E32)+B34+(B36*E36)+B8+(B10*E10)+B12+(B14*E14)+B16+(B18*E18)+B20+(B22*E22)+B72+(B74*B71)+B24+B25+B41+(B43*B40)+B48+(B50*B47)+B54+(B56*E54)+B58+(B60*E58)+B62+(B64*E62)+B66+(B68*E66))</f>
        <v>0</v>
      </c>
      <c r="C84" s="23">
        <f>(C30+(C32*F32)+C34+(C36*F36)+C8+(C10*F10)+C12+(C14*F14)+C16+(C18*F18)+C20+(C22*F22)+C72+(C74*C71)+C24+C25+C41+(C43*C40)+C48+(C50*C47)+C54+(C56*F54)+C58+(C60*F58)+C62+(C64*F62)+C66+(C68*F66))</f>
        <v>0</v>
      </c>
      <c r="D84" s="23">
        <f>D30+(D32*G32)+D34+(D36*G36)+D8+(D10*G10)+D12+(D14*G14)+D16+(D18*G18)+D20+(D22*G22)+D41+(D40*D43)+D48+(D47*D50)+D54+(D56*G54)+D58+(D60*G58)+D62+(D64*G62)+D66+(D68*G66)+D72+(D71*D74)+D24+D25</f>
        <v>0</v>
      </c>
      <c r="F84" s="9"/>
    </row>
    <row r="85" spans="1:6" x14ac:dyDescent="0.35">
      <c r="A85" s="17" t="s">
        <v>78</v>
      </c>
      <c r="B85" s="22">
        <f>B8+(B10*E10)+B12+(B14*E14)+B16+(B18*E18)+B20+(B22*E22)+B24+B25</f>
        <v>0</v>
      </c>
      <c r="C85" s="23">
        <f>C8+(C10*F10)+C12+(C14*F14)+C16+(C18*F18)+C20+(C22*F22)+C24+C25</f>
        <v>0</v>
      </c>
      <c r="D85" s="22">
        <f>D8+(D10*G10)+D12+(D14*G14)+D16+(D18*G18)+D20+(D22*G22)+D24+D25</f>
        <v>0</v>
      </c>
      <c r="E85" s="10"/>
      <c r="F85" s="9"/>
    </row>
    <row r="86" spans="1:6" x14ac:dyDescent="0.35">
      <c r="A86" s="17" t="s">
        <v>59</v>
      </c>
      <c r="B86" s="22">
        <f>B30+(B32*E32)+B34+(B36*E36)</f>
        <v>0</v>
      </c>
      <c r="C86" s="22">
        <f>C30+(C32*F32)+C34+(C36*F36)</f>
        <v>0</v>
      </c>
      <c r="D86" s="23">
        <f>D30+(D32*G32)+D34+(D36*G36)</f>
        <v>0</v>
      </c>
    </row>
    <row r="87" spans="1:6" x14ac:dyDescent="0.35">
      <c r="A87" s="17" t="s">
        <v>49</v>
      </c>
      <c r="B87" s="22">
        <f>B72+(B74*B71)+B54+(B56*E54)+B58+(B60*E58)+B62+(B64*E62)+B66+(B68*E66)+B41+(B43*B40)+B48+(B50*B47)</f>
        <v>0</v>
      </c>
      <c r="C87" s="23">
        <f>C72+(C74*C71)+C54+(C56*F54)+C58+(C60*F58)+C62+(C64*F62)+C66+(C68*F66)+C41+(C43*C40)+C48+(C50*C47)</f>
        <v>0</v>
      </c>
      <c r="D87" s="23">
        <f>D41+(D40*D43)+D48+(D47*D50)+D54+(D56*G54)+D58+(D60*G58)+D62+(D64*G62)+D66+(D68*G66)+D72+(D71*D74)</f>
        <v>0</v>
      </c>
      <c r="F87" s="9"/>
    </row>
    <row r="88" spans="1:6" x14ac:dyDescent="0.35">
      <c r="A88" s="14" t="s">
        <v>38</v>
      </c>
      <c r="B88" s="22" t="s">
        <v>57</v>
      </c>
      <c r="C88" s="23" t="e">
        <f>B91*C3</f>
        <v>#DIV/0!</v>
      </c>
      <c r="D88" s="23" t="e">
        <f>D3*C91</f>
        <v>#DIV/0!</v>
      </c>
    </row>
    <row r="89" spans="1:6" x14ac:dyDescent="0.35">
      <c r="A89" s="14" t="s">
        <v>39</v>
      </c>
      <c r="B89" s="22" t="s">
        <v>57</v>
      </c>
      <c r="C89" s="23" t="e">
        <f>0+C84-C88</f>
        <v>#DIV/0!</v>
      </c>
      <c r="D89" s="23" t="e">
        <f>C89+D84-D88</f>
        <v>#DIV/0!</v>
      </c>
      <c r="E89" s="6"/>
    </row>
    <row r="90" spans="1:6" x14ac:dyDescent="0.35">
      <c r="A90" s="16" t="s">
        <v>60</v>
      </c>
      <c r="C90" s="23"/>
      <c r="D90" s="23"/>
      <c r="E90" s="6"/>
    </row>
    <row r="91" spans="1:6" x14ac:dyDescent="0.35">
      <c r="A91" s="14" t="s">
        <v>26</v>
      </c>
      <c r="B91" s="25" t="e">
        <f>B84/B3</f>
        <v>#DIV/0!</v>
      </c>
      <c r="C91" s="25" t="e">
        <f>C84/C3</f>
        <v>#DIV/0!</v>
      </c>
      <c r="D91" s="25" t="e">
        <f>(D84+C89)/D3</f>
        <v>#DIV/0!</v>
      </c>
    </row>
    <row r="92" spans="1:6" s="1" customFormat="1" x14ac:dyDescent="0.35">
      <c r="A92" s="14" t="s">
        <v>69</v>
      </c>
      <c r="B92" s="22" t="s">
        <v>57</v>
      </c>
      <c r="C92" s="25" t="e">
        <f>C84/C4</f>
        <v>#DIV/0!</v>
      </c>
      <c r="D92" s="25" t="e">
        <f>(D84+C89)/D4</f>
        <v>#DIV/0!</v>
      </c>
      <c r="F92" s="5"/>
    </row>
    <row r="93" spans="1:6" x14ac:dyDescent="0.35">
      <c r="A93" s="17" t="s">
        <v>61</v>
      </c>
      <c r="B93" s="25" t="e">
        <f>(B30+(B32*E32)+B34+(B36*E36)+B8+(B10*E10)+B12+(B14*E14)+B16+(B18*E18)+B20+(B22*E22)+B24+B25)/B3</f>
        <v>#DIV/0!</v>
      </c>
      <c r="C93" s="25" t="e">
        <f>(C30+(C32*F32)+C34+(C36*F36)+C8+(C10*F10)+C12+(C14*F14)+C16+(C18*F18)+C20+(C22*F22)+C24+C25)/C3</f>
        <v>#DIV/0!</v>
      </c>
      <c r="D93" s="25" t="e">
        <f>(D30+(D32*G32)+D34+(D36*G36)+D8+(D10*G10)+D12+(D14*G14)+D16+(D18*G18)+D20+(D22*G22)+D24+D25)/D3</f>
        <v>#DIV/0!</v>
      </c>
    </row>
    <row r="94" spans="1:6" x14ac:dyDescent="0.35">
      <c r="A94" s="17" t="s">
        <v>40</v>
      </c>
      <c r="B94" s="25" t="e">
        <f>(B41+(B43*B40))/B3</f>
        <v>#DIV/0!</v>
      </c>
      <c r="C94" s="25" t="e">
        <f>(C41+(C43*C40))/C3</f>
        <v>#DIV/0!</v>
      </c>
      <c r="D94" s="25" t="e">
        <f>(D41+(D43*D40))/D3</f>
        <v>#DIV/0!</v>
      </c>
    </row>
    <row r="95" spans="1:6" x14ac:dyDescent="0.35">
      <c r="A95" s="17" t="s">
        <v>41</v>
      </c>
      <c r="B95" s="25" t="e">
        <f>(B48+(B50*B47))/B3</f>
        <v>#DIV/0!</v>
      </c>
      <c r="C95" s="25" t="e">
        <f>(C48+(C50*C47))/C3</f>
        <v>#DIV/0!</v>
      </c>
      <c r="D95" s="25" t="e">
        <f>(D48+(D50*D47))/D3</f>
        <v>#DIV/0!</v>
      </c>
    </row>
    <row r="96" spans="1:6" x14ac:dyDescent="0.35">
      <c r="A96" s="17" t="s">
        <v>42</v>
      </c>
      <c r="B96" s="25" t="e">
        <f>(B54+(B56*E54)+B58+(B60*E58)+B62+(B64*E62)+B66+(B68*E66))/B3</f>
        <v>#DIV/0!</v>
      </c>
      <c r="C96" s="25" t="e">
        <f>(C54+(C56*F54)+C58+(C60*F58)+C62+(C64*F62)+C66+(C68*F66))/C3</f>
        <v>#DIV/0!</v>
      </c>
      <c r="D96" s="25" t="e">
        <f>(D54+(D56*G54)+D58+(D60*G58)+D62+(D64*G62)+D66+(D68*G66))/D3</f>
        <v>#DIV/0!</v>
      </c>
    </row>
    <row r="97" spans="1:6" s="1" customFormat="1" x14ac:dyDescent="0.35">
      <c r="A97" s="17" t="s">
        <v>43</v>
      </c>
      <c r="B97" s="25" t="e">
        <f>(B72+(B74*B71))/B3</f>
        <v>#DIV/0!</v>
      </c>
      <c r="C97" s="25" t="e">
        <f>(C72+(C71*C74))/C3</f>
        <v>#DIV/0!</v>
      </c>
      <c r="D97" s="25" t="e">
        <f>(D72+(D74*D71))/D3</f>
        <v>#DIV/0!</v>
      </c>
      <c r="F97" s="5"/>
    </row>
    <row r="98" spans="1:6" s="1" customFormat="1" x14ac:dyDescent="0.35">
      <c r="A98" s="18" t="s">
        <v>44</v>
      </c>
      <c r="B98" s="25" t="e">
        <f>1-(B91/B76)</f>
        <v>#DIV/0!</v>
      </c>
      <c r="C98" s="26" t="e">
        <f>(1-(C91/C76))*100</f>
        <v>#DIV/0!</v>
      </c>
      <c r="D98" s="25" t="e">
        <f>(1-(D91/D76))*100</f>
        <v>#DIV/0!</v>
      </c>
      <c r="E98" s="6"/>
      <c r="F98" s="5"/>
    </row>
    <row r="99" spans="1:6" s="1" customFormat="1" x14ac:dyDescent="0.35">
      <c r="A99" s="18" t="s">
        <v>45</v>
      </c>
      <c r="B99" s="22" t="s">
        <v>57</v>
      </c>
      <c r="C99" s="26" t="e">
        <f>(1-(C92/B91))*100</f>
        <v>#DIV/0!</v>
      </c>
      <c r="D99" s="25" t="e">
        <f>(1-(D92/C92))*100</f>
        <v>#DIV/0!</v>
      </c>
      <c r="E99" s="6"/>
      <c r="F99" s="5"/>
    </row>
    <row r="100" spans="1:6" x14ac:dyDescent="0.35">
      <c r="A100" s="16" t="s">
        <v>62</v>
      </c>
    </row>
    <row r="101" spans="1:6" ht="29" x14ac:dyDescent="0.35">
      <c r="A101" s="18" t="s">
        <v>63</v>
      </c>
      <c r="B101" s="22" t="s">
        <v>57</v>
      </c>
      <c r="C101" s="23" t="e">
        <f>(B84-C84)-C102-C103</f>
        <v>#DIV/0!</v>
      </c>
      <c r="D101" s="23" t="e">
        <f>(C84-D84)-D102-D103</f>
        <v>#DIV/0!</v>
      </c>
      <c r="E101" s="6"/>
    </row>
    <row r="102" spans="1:6" x14ac:dyDescent="0.35">
      <c r="A102" s="18" t="s">
        <v>64</v>
      </c>
      <c r="B102" s="22" t="s">
        <v>80</v>
      </c>
      <c r="C102" s="23" t="e">
        <f>((((((B31+B32)/B4)-((C31+C32)/C4))*E32)+((((B35+B36)/B4)-((C35+C36)/C4))*E36)+((((B9+B10)/B4)-((C9+C10)/C4))*E10)+((((B13+B14)/B4)-((C13+C14)/C4))*E14)+((((B17+B18)/B4)-((C17+C18)/C4))*E18)+((((B21+B22)/B4)-((C21+C22)/C4))*E22)+((((B42+B43)/B4)-(C44/C4))*B40)+((((B49+B50)/B4)-(C51/C4))*B47)+((((B55+B56)/B4)-((C55+C56)/C4))*E54)+((((B59+B60)/B4)-((C59+C60)/C4))*E58)+((((B63+B64)/B4)-((C63+C64)/C4))*E62)+((((B67+B68)/B4)-((C67+C68)/C4))*E66)+((((B73+B74)/B4)-(C75/C4))*B71)+(((B24+B25)/B4)-((C24+C25)/C4)))*B4)+C79+C78</f>
        <v>#DIV/0!</v>
      </c>
      <c r="D102" s="23" t="e">
        <f>((((((C31+C32)/C4)-((D31+D32)/D4))*F32)+((((C35+C36)/C4)-((D35+D36)/D4))*F36)+((((C9+C10)/C4)-((D9+D10)/D4))*F10)+((((C13+C14)/C4)-((D13+D14)/D4))*F14)+((((C17+C18)/C4)-((D17+D18)/D4))*F18)+((((C21+C22)/C4)-((D21+D22)/D4))*F22)+(((C44/C4)-(D44/D4))*C40)+(((C51/C4)-(D51/D4))*C47)+((((C55+C56)/C4)-((D55+D56)/D4))*F54)+((((C59+C60)/C4)-((D59+D60)/D4))*F58)+((((C63+C64)/C4)-((D63+D64)/D4))*F62)+((((C67+C68)/C4)-((D67+D68)/D4))*F66)+(((C75/C4)-(D75/D4))*C71)+(((C24+C25)/C4)-((D24+D25)/D4)))*C4)+D78+D79</f>
        <v>#DIV/0!</v>
      </c>
      <c r="E102" s="6"/>
    </row>
    <row r="103" spans="1:6" x14ac:dyDescent="0.35">
      <c r="A103" s="18" t="s">
        <v>70</v>
      </c>
      <c r="B103" s="22" t="s">
        <v>82</v>
      </c>
      <c r="C103" s="23" t="e">
        <f>C91*(B4-C4)</f>
        <v>#DIV/0!</v>
      </c>
      <c r="D103" s="23" t="e">
        <f>D91*(C4-D4)</f>
        <v>#DIV/0!</v>
      </c>
    </row>
    <row r="104" spans="1:6" s="1" customFormat="1" x14ac:dyDescent="0.35">
      <c r="A104" s="21" t="s">
        <v>79</v>
      </c>
      <c r="B104" s="22" t="s">
        <v>83</v>
      </c>
      <c r="C104" s="23" t="e">
        <f>(C91-C76)*(B4-(C4*(1/(1+C80/100))))</f>
        <v>#DIV/0!</v>
      </c>
      <c r="D104" s="23" t="e">
        <f>(D91-D76)*(C4-(D4*(1/(1+D80/100))))</f>
        <v>#DIV/0!</v>
      </c>
      <c r="F104" s="5"/>
    </row>
    <row r="105" spans="1:6" x14ac:dyDescent="0.35">
      <c r="A105" s="14"/>
      <c r="C105" s="27"/>
    </row>
  </sheetData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EC054CC034F8EDB76F1A360ED82" ma:contentTypeVersion="13" ma:contentTypeDescription="Crée un document." ma:contentTypeScope="" ma:versionID="4d1f7843dafbaf7060fbb41923145e75">
  <xsd:schema xmlns:xsd="http://www.w3.org/2001/XMLSchema" xmlns:xs="http://www.w3.org/2001/XMLSchema" xmlns:p="http://schemas.microsoft.com/office/2006/metadata/properties" xmlns:ns3="11b42e21-0980-4b78-a495-b69f5cacdeea" targetNamespace="http://schemas.microsoft.com/office/2006/metadata/properties" ma:root="true" ma:fieldsID="88687c60a19a4cb56067ce16b3b1454c" ns3:_="">
    <xsd:import namespace="11b42e21-0980-4b78-a495-b69f5cacd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2e21-0980-4b78-a495-b69f5cacd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b42e21-0980-4b78-a495-b69f5cacdeea" xsi:nil="true"/>
  </documentManagement>
</p:properties>
</file>

<file path=customXml/itemProps1.xml><?xml version="1.0" encoding="utf-8"?>
<ds:datastoreItem xmlns:ds="http://schemas.openxmlformats.org/officeDocument/2006/customXml" ds:itemID="{793EB471-C34A-4432-82C2-17C1AB9A5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22FFF-1BBB-41BD-988A-3A2B44A8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2e21-0980-4b78-a495-b69f5cacd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2C2F67-4DAC-410B-9996-4E6AA0AC0DEE}">
  <ds:schemaRefs>
    <ds:schemaRef ds:uri="http://www.w3.org/XML/1998/namespace"/>
    <ds:schemaRef ds:uri="11b42e21-0980-4b78-a495-b69f5cacdeea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2024-12-20T09:13:49Z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0x010100E73EFEC054CC034F8EDB76F1A360ED82</vt:lpwstr>
  </property>
</Properties>
</file>